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7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'Sheet1'!$A$1:$E$98</definedName>
  </definedNames>
  <calcPr fullCalcOnLoad="1"/>
</workbook>
</file>

<file path=xl/sharedStrings.xml><?xml version="1.0" encoding="utf-8"?>
<sst xmlns="http://schemas.openxmlformats.org/spreadsheetml/2006/main" count="125" uniqueCount="92">
  <si>
    <t>EXPENSES</t>
  </si>
  <si>
    <t>UNITS</t>
  </si>
  <si>
    <t>COST</t>
  </si>
  <si>
    <t>Game expenses</t>
  </si>
  <si>
    <t>EXHIBITION GAMES</t>
  </si>
  <si>
    <t>TOURNAMENTS</t>
  </si>
  <si>
    <t>Instruction / Training</t>
  </si>
  <si>
    <t>x</t>
  </si>
  <si>
    <t>Apparel</t>
  </si>
  <si>
    <t>Equipment</t>
  </si>
  <si>
    <t>Hockey Trainer Supplies</t>
  </si>
  <si>
    <t xml:space="preserve">First Aid Kit </t>
  </si>
  <si>
    <t>Other</t>
  </si>
  <si>
    <t>Team Parties-players/parents</t>
  </si>
  <si>
    <t>Gifts-players/sponsors</t>
  </si>
  <si>
    <t xml:space="preserve"> </t>
  </si>
  <si>
    <t>FUNDRAISING</t>
  </si>
  <si>
    <t>Attested by:</t>
  </si>
  <si>
    <t>Coach</t>
  </si>
  <si>
    <t>Parent</t>
  </si>
  <si>
    <t>Total Estimated Fundraising</t>
  </si>
  <si>
    <t>MONTH</t>
  </si>
  <si>
    <t xml:space="preserve">PARENT PROPORTIONATE CONTRIBUTION </t>
  </si>
  <si>
    <t>Players on Team</t>
  </si>
  <si>
    <t>Player Fee</t>
  </si>
  <si>
    <t>Amount due per payment</t>
  </si>
  <si>
    <t>Any credit in the team funds will be refunded to the parents within 30 days upon completion of season.</t>
  </si>
  <si>
    <t>Misc.</t>
  </si>
  <si>
    <t>TOTAL ESTIMATED TEAM EXPENSES</t>
  </si>
  <si>
    <t xml:space="preserve">Number of payments (post dated cheques) </t>
  </si>
  <si>
    <t>BUDGET</t>
  </si>
  <si>
    <t>Non Season Ice/Games</t>
  </si>
  <si>
    <t>Pucks, training equipment</t>
  </si>
  <si>
    <t>OR Romans Competitive Team fee due upon making the team</t>
  </si>
  <si>
    <t>****Player Fees are based on no fundraising</t>
  </si>
  <si>
    <t>MacMillan Cookie Dough</t>
  </si>
  <si>
    <t>17 players / fundraising credit:</t>
  </si>
  <si>
    <t>**</t>
  </si>
  <si>
    <t>Potential Fundraising Credit:</t>
  </si>
  <si>
    <t>Season Regular Costs:</t>
  </si>
  <si>
    <t>TEAM COSTS:</t>
  </si>
  <si>
    <t>Jersey bag (must have one for new jerseys)</t>
  </si>
  <si>
    <t>Player Registration (PAID):</t>
  </si>
  <si>
    <t>NOTES:</t>
  </si>
  <si>
    <t>Referees for tryout games</t>
  </si>
  <si>
    <t>Name bars ($7 each x 2) one black/white; one white/black</t>
  </si>
  <si>
    <t>dryland training ladder; cones; bosu</t>
  </si>
  <si>
    <t>Pool/Fitness Facility</t>
  </si>
  <si>
    <t>Aunt Sarahs Chocolate bars</t>
  </si>
  <si>
    <t>Tournament Sponsors and or Team Sponsors</t>
  </si>
  <si>
    <t>Other fundraisers such as bottle drive, wreaths etc.</t>
  </si>
  <si>
    <t>(dated September 19 and October 19th)</t>
  </si>
  <si>
    <t>Comp Fee</t>
  </si>
  <si>
    <t>Any funds raised through fundraising such as samples below, will be credited to the player(s) account and will be refunded to the player at the</t>
  </si>
  <si>
    <t>conclusion of the season. Participation is therefore voluntary. Team sponsors and donations will apply to the team expenses (ie. Coach hotels)</t>
  </si>
  <si>
    <t>Non-Parent coach expenses</t>
  </si>
  <si>
    <t>Revised xxxxxxx</t>
  </si>
  <si>
    <t>Pre season Training ice</t>
  </si>
  <si>
    <t>Referees (see ODHA Referee chart for rates)</t>
  </si>
  <si>
    <t>Local Tournament</t>
  </si>
  <si>
    <t>Away Tournament</t>
  </si>
  <si>
    <t>October</t>
  </si>
  <si>
    <t>November</t>
  </si>
  <si>
    <t>December</t>
  </si>
  <si>
    <t>January</t>
  </si>
  <si>
    <t>February</t>
  </si>
  <si>
    <t>Dryland training; hall rentals $10 per hour</t>
  </si>
  <si>
    <t>Practice Ice from City of Ottawa</t>
  </si>
  <si>
    <t>Track Suit - Players $99 each; $53 just jacket $6 name $6 number</t>
  </si>
  <si>
    <t>Players uniforms (shirt and tie) or mock turtle necks $30 each</t>
  </si>
  <si>
    <t>Hockey Trainer Supplies; box, skate sharpener, tools, repair kit</t>
  </si>
  <si>
    <r>
      <t>Total Estimated Team Budget; not including Accommodations at away tourneys and events.</t>
    </r>
    <r>
      <rPr>
        <sz val="12"/>
        <color indexed="10"/>
        <rFont val="Arial"/>
        <family val="2"/>
      </rPr>
      <t>**</t>
    </r>
  </si>
  <si>
    <t>Raffle type event; dance, etc</t>
  </si>
  <si>
    <t>ORMHA Invoice:</t>
  </si>
  <si>
    <t>ORMHA  Competitive Fee due 2 weeks after team made:</t>
  </si>
  <si>
    <t>Sponsor</t>
  </si>
  <si>
    <t>Helmet Stickers (Pro2Col)</t>
  </si>
  <si>
    <t>______ day of ___________________________, 20_____</t>
  </si>
  <si>
    <t>______ day of _______________________, 20____</t>
  </si>
  <si>
    <t>Photos (17 plus one for each Bench staff + sponsor)</t>
  </si>
  <si>
    <t>Miscellaneous Other</t>
  </si>
  <si>
    <t xml:space="preserve">Admin. (bank charges 8 months @ $8 /copying, cheques, etc.) </t>
  </si>
  <si>
    <t>ORMHA ROMANS  TEAM BUDGET</t>
  </si>
  <si>
    <t>ROMANS XXXX (enter birthyear)</t>
  </si>
  <si>
    <t>2012-13</t>
  </si>
  <si>
    <t>SEASON:</t>
  </si>
  <si>
    <t>TEAM NAME:</t>
  </si>
  <si>
    <t>ACTUAL</t>
  </si>
  <si>
    <t>DIFF</t>
  </si>
  <si>
    <t>Practice Ice from other municipalities</t>
  </si>
  <si>
    <t>Local Tournament: Harold Hamm Osgoode</t>
  </si>
  <si>
    <t>ORMHA 380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</si>
</sst>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51">
    <font>
      <sz val="10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7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0" fontId="4" fillId="0" borderId="10" xfId="44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0" fontId="5" fillId="0" borderId="10" xfId="44" applyFont="1" applyBorder="1" applyAlignment="1">
      <alignment/>
    </xf>
    <xf numFmtId="0" fontId="3" fillId="0" borderId="12" xfId="0" applyFont="1" applyBorder="1" applyAlignment="1">
      <alignment horizontal="center"/>
    </xf>
    <xf numFmtId="170" fontId="3" fillId="0" borderId="12" xfId="44" applyFont="1" applyBorder="1" applyAlignment="1">
      <alignment/>
    </xf>
    <xf numFmtId="0" fontId="4" fillId="0" borderId="13" xfId="0" applyFont="1" applyBorder="1" applyAlignment="1">
      <alignment horizontal="center"/>
    </xf>
    <xf numFmtId="170" fontId="4" fillId="0" borderId="13" xfId="44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0" fontId="3" fillId="0" borderId="13" xfId="44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70" fontId="3" fillId="0" borderId="14" xfId="44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70" fontId="3" fillId="0" borderId="15" xfId="44" applyFont="1" applyBorder="1" applyAlignment="1">
      <alignment/>
    </xf>
    <xf numFmtId="0" fontId="3" fillId="0" borderId="17" xfId="0" applyFont="1" applyBorder="1" applyAlignment="1">
      <alignment horizontal="center"/>
    </xf>
    <xf numFmtId="170" fontId="3" fillId="0" borderId="18" xfId="44" applyFont="1" applyBorder="1" applyAlignment="1">
      <alignment/>
    </xf>
    <xf numFmtId="17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170" fontId="3" fillId="0" borderId="0" xfId="44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44" fontId="4" fillId="0" borderId="22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44" fontId="3" fillId="0" borderId="22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44" fontId="3" fillId="0" borderId="23" xfId="0" applyNumberFormat="1" applyFont="1" applyFill="1" applyBorder="1" applyAlignment="1">
      <alignment/>
    </xf>
    <xf numFmtId="44" fontId="3" fillId="0" borderId="24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44" fontId="4" fillId="0" borderId="25" xfId="0" applyNumberFormat="1" applyFont="1" applyFill="1" applyBorder="1" applyAlignment="1">
      <alignment/>
    </xf>
    <xf numFmtId="170" fontId="3" fillId="0" borderId="22" xfId="44" applyFont="1" applyFill="1" applyBorder="1" applyAlignment="1">
      <alignment/>
    </xf>
    <xf numFmtId="0" fontId="4" fillId="0" borderId="20" xfId="0" applyFont="1" applyBorder="1" applyAlignment="1">
      <alignment/>
    </xf>
    <xf numFmtId="170" fontId="3" fillId="0" borderId="23" xfId="44" applyFont="1" applyFill="1" applyBorder="1" applyAlignment="1">
      <alignment/>
    </xf>
    <xf numFmtId="0" fontId="3" fillId="0" borderId="19" xfId="0" applyFont="1" applyBorder="1" applyAlignment="1">
      <alignment horizontal="left"/>
    </xf>
    <xf numFmtId="170" fontId="4" fillId="0" borderId="25" xfId="44" applyFont="1" applyFill="1" applyBorder="1" applyAlignment="1">
      <alignment/>
    </xf>
    <xf numFmtId="0" fontId="4" fillId="0" borderId="19" xfId="0" applyFont="1" applyBorder="1" applyAlignment="1">
      <alignment/>
    </xf>
    <xf numFmtId="44" fontId="4" fillId="0" borderId="23" xfId="0" applyNumberFormat="1" applyFont="1" applyFill="1" applyBorder="1" applyAlignment="1">
      <alignment/>
    </xf>
    <xf numFmtId="0" fontId="48" fillId="0" borderId="19" xfId="0" applyFont="1" applyBorder="1" applyAlignment="1">
      <alignment/>
    </xf>
    <xf numFmtId="170" fontId="4" fillId="0" borderId="26" xfId="44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44" fontId="3" fillId="0" borderId="28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170" fontId="3" fillId="0" borderId="28" xfId="44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170" fontId="4" fillId="0" borderId="27" xfId="44" applyFont="1" applyFill="1" applyBorder="1" applyAlignment="1">
      <alignment/>
    </xf>
    <xf numFmtId="0" fontId="48" fillId="0" borderId="21" xfId="0" applyFont="1" applyBorder="1" applyAlignment="1">
      <alignment/>
    </xf>
    <xf numFmtId="44" fontId="3" fillId="0" borderId="27" xfId="0" applyNumberFormat="1" applyFont="1" applyFill="1" applyBorder="1" applyAlignment="1">
      <alignment/>
    </xf>
    <xf numFmtId="44" fontId="3" fillId="0" borderId="30" xfId="0" applyNumberFormat="1" applyFont="1" applyFill="1" applyBorder="1" applyAlignment="1">
      <alignment/>
    </xf>
    <xf numFmtId="44" fontId="3" fillId="34" borderId="27" xfId="0" applyNumberFormat="1" applyFont="1" applyFill="1" applyBorder="1" applyAlignment="1">
      <alignment/>
    </xf>
    <xf numFmtId="170" fontId="49" fillId="0" borderId="27" xfId="44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19" xfId="0" applyFont="1" applyBorder="1" applyAlignment="1">
      <alignment/>
    </xf>
    <xf numFmtId="0" fontId="7" fillId="33" borderId="19" xfId="0" applyFont="1" applyFill="1" applyBorder="1" applyAlignment="1">
      <alignment/>
    </xf>
    <xf numFmtId="170" fontId="7" fillId="33" borderId="27" xfId="44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1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73" fontId="4" fillId="0" borderId="28" xfId="44" applyNumberFormat="1" applyFont="1" applyFill="1" applyBorder="1" applyAlignment="1">
      <alignment/>
    </xf>
    <xf numFmtId="170" fontId="3" fillId="34" borderId="36" xfId="44" applyFont="1" applyFill="1" applyBorder="1" applyAlignment="1">
      <alignment/>
    </xf>
    <xf numFmtId="170" fontId="3" fillId="34" borderId="37" xfId="44" applyFont="1" applyFill="1" applyBorder="1" applyAlignment="1">
      <alignment/>
    </xf>
    <xf numFmtId="44" fontId="3" fillId="0" borderId="38" xfId="0" applyNumberFormat="1" applyFont="1" applyFill="1" applyBorder="1" applyAlignment="1">
      <alignment/>
    </xf>
    <xf numFmtId="44" fontId="3" fillId="0" borderId="39" xfId="0" applyNumberFormat="1" applyFont="1" applyFill="1" applyBorder="1" applyAlignment="1">
      <alignment/>
    </xf>
    <xf numFmtId="170" fontId="3" fillId="34" borderId="0" xfId="44" applyFont="1" applyFill="1" applyBorder="1" applyAlignment="1">
      <alignment/>
    </xf>
    <xf numFmtId="44" fontId="4" fillId="0" borderId="13" xfId="0" applyNumberFormat="1" applyFont="1" applyBorder="1" applyAlignment="1">
      <alignment horizontal="center"/>
    </xf>
    <xf numFmtId="170" fontId="3" fillId="0" borderId="24" xfId="44" applyFont="1" applyFill="1" applyBorder="1" applyAlignment="1">
      <alignment/>
    </xf>
    <xf numFmtId="170" fontId="4" fillId="0" borderId="30" xfId="44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5" xfId="0" applyBorder="1" applyAlignment="1">
      <alignment/>
    </xf>
    <xf numFmtId="44" fontId="3" fillId="35" borderId="24" xfId="0" applyNumberFormat="1" applyFont="1" applyFill="1" applyBorder="1" applyAlignment="1">
      <alignment/>
    </xf>
    <xf numFmtId="44" fontId="48" fillId="0" borderId="27" xfId="0" applyNumberFormat="1" applyFont="1" applyFill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34" xfId="0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0" fontId="48" fillId="0" borderId="0" xfId="44" applyFont="1" applyBorder="1" applyAlignment="1">
      <alignment/>
    </xf>
    <xf numFmtId="0" fontId="0" fillId="0" borderId="33" xfId="0" applyBorder="1" applyAlignment="1">
      <alignment/>
    </xf>
    <xf numFmtId="170" fontId="48" fillId="0" borderId="12" xfId="44" applyFont="1" applyBorder="1" applyAlignment="1">
      <alignment/>
    </xf>
    <xf numFmtId="0" fontId="48" fillId="0" borderId="12" xfId="0" applyFont="1" applyBorder="1" applyAlignment="1">
      <alignment horizontal="center"/>
    </xf>
    <xf numFmtId="44" fontId="48" fillId="0" borderId="23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0" borderId="43" xfId="0" applyBorder="1" applyAlignment="1">
      <alignment/>
    </xf>
    <xf numFmtId="44" fontId="3" fillId="0" borderId="44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170" fontId="3" fillId="0" borderId="45" xfId="44" applyFont="1" applyBorder="1" applyAlignment="1">
      <alignment/>
    </xf>
    <xf numFmtId="0" fontId="9" fillId="0" borderId="40" xfId="0" applyFont="1" applyBorder="1" applyAlignment="1">
      <alignment horizontal="center"/>
    </xf>
    <xf numFmtId="0" fontId="0" fillId="36" borderId="19" xfId="0" applyFill="1" applyBorder="1" applyAlignment="1">
      <alignment/>
    </xf>
    <xf numFmtId="44" fontId="3" fillId="0" borderId="19" xfId="0" applyNumberFormat="1" applyFont="1" applyFill="1" applyBorder="1" applyAlignment="1">
      <alignment/>
    </xf>
    <xf numFmtId="44" fontId="3" fillId="0" borderId="46" xfId="0" applyNumberFormat="1" applyFont="1" applyFill="1" applyBorder="1" applyAlignment="1">
      <alignment/>
    </xf>
    <xf numFmtId="44" fontId="4" fillId="0" borderId="20" xfId="0" applyNumberFormat="1" applyFont="1" applyFill="1" applyBorder="1" applyAlignment="1">
      <alignment/>
    </xf>
    <xf numFmtId="170" fontId="3" fillId="0" borderId="21" xfId="44" applyFont="1" applyFill="1" applyBorder="1" applyAlignment="1">
      <alignment/>
    </xf>
    <xf numFmtId="170" fontId="3" fillId="0" borderId="19" xfId="44" applyFont="1" applyFill="1" applyBorder="1" applyAlignment="1">
      <alignment/>
    </xf>
    <xf numFmtId="170" fontId="3" fillId="35" borderId="19" xfId="44" applyFont="1" applyFill="1" applyBorder="1" applyAlignment="1">
      <alignment/>
    </xf>
    <xf numFmtId="170" fontId="3" fillId="0" borderId="46" xfId="44" applyFont="1" applyFill="1" applyBorder="1" applyAlignment="1">
      <alignment/>
    </xf>
    <xf numFmtId="170" fontId="4" fillId="0" borderId="20" xfId="44" applyFont="1" applyFill="1" applyBorder="1" applyAlignment="1">
      <alignment/>
    </xf>
    <xf numFmtId="170" fontId="0" fillId="0" borderId="19" xfId="44" applyFont="1" applyBorder="1" applyAlignment="1">
      <alignment/>
    </xf>
    <xf numFmtId="170" fontId="0" fillId="0" borderId="46" xfId="44" applyFont="1" applyBorder="1" applyAlignment="1">
      <alignment/>
    </xf>
    <xf numFmtId="0" fontId="0" fillId="0" borderId="38" xfId="0" applyBorder="1" applyAlignment="1">
      <alignment/>
    </xf>
    <xf numFmtId="0" fontId="9" fillId="0" borderId="43" xfId="0" applyFont="1" applyBorder="1" applyAlignment="1">
      <alignment/>
    </xf>
    <xf numFmtId="44" fontId="0" fillId="0" borderId="43" xfId="0" applyNumberFormat="1" applyBorder="1" applyAlignment="1">
      <alignment/>
    </xf>
    <xf numFmtId="44" fontId="0" fillId="0" borderId="44" xfId="0" applyNumberFormat="1" applyBorder="1" applyAlignment="1">
      <alignment/>
    </xf>
    <xf numFmtId="170" fontId="0" fillId="0" borderId="43" xfId="0" applyNumberFormat="1" applyBorder="1" applyAlignment="1">
      <alignment/>
    </xf>
    <xf numFmtId="170" fontId="0" fillId="0" borderId="44" xfId="0" applyNumberFormat="1" applyBorder="1" applyAlignment="1">
      <alignment/>
    </xf>
    <xf numFmtId="44" fontId="0" fillId="0" borderId="47" xfId="0" applyNumberForma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0</xdr:row>
      <xdr:rowOff>0</xdr:rowOff>
    </xdr:from>
    <xdr:to>
      <xdr:col>4</xdr:col>
      <xdr:colOff>1905000</xdr:colOff>
      <xdr:row>1</xdr:row>
      <xdr:rowOff>28575</xdr:rowOff>
    </xdr:to>
    <xdr:pic>
      <xdr:nvPicPr>
        <xdr:cNvPr id="1" name="Picture 1" descr="ROMANS_FO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2266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="120" zoomScaleNormal="120" zoomScalePageLayoutView="0" workbookViewId="0" topLeftCell="A42">
      <selection activeCell="B42" sqref="B42"/>
    </sheetView>
  </sheetViews>
  <sheetFormatPr defaultColWidth="9.140625" defaultRowHeight="12.75"/>
  <cols>
    <col min="1" max="1" width="69.7109375" style="0" customWidth="1"/>
    <col min="2" max="2" width="20.28125" style="0" customWidth="1"/>
    <col min="3" max="3" width="10.140625" style="0" customWidth="1"/>
    <col min="4" max="4" width="17.00390625" style="0" customWidth="1"/>
    <col min="5" max="5" width="29.57421875" style="0" customWidth="1"/>
    <col min="6" max="6" width="21.00390625" style="0" customWidth="1"/>
    <col min="7" max="7" width="10.7109375" style="0" bestFit="1" customWidth="1"/>
  </cols>
  <sheetData>
    <row r="1" spans="1:5" ht="18">
      <c r="A1" s="139" t="s">
        <v>82</v>
      </c>
      <c r="B1" s="140"/>
      <c r="C1" s="140"/>
      <c r="D1" s="140"/>
      <c r="E1" s="141"/>
    </row>
    <row r="2" spans="1:5" ht="12.75">
      <c r="A2" s="42" t="s">
        <v>56</v>
      </c>
      <c r="B2" s="1"/>
      <c r="C2" s="1"/>
      <c r="D2" s="1"/>
      <c r="E2" s="142"/>
    </row>
    <row r="3" spans="1:5" ht="18">
      <c r="A3" s="43" t="s">
        <v>86</v>
      </c>
      <c r="B3" s="145" t="s">
        <v>83</v>
      </c>
      <c r="C3" s="145"/>
      <c r="D3" s="145"/>
      <c r="E3" s="142"/>
    </row>
    <row r="4" spans="1:5" ht="18.75" thickBot="1">
      <c r="A4" s="44" t="s">
        <v>85</v>
      </c>
      <c r="B4" s="146" t="s">
        <v>84</v>
      </c>
      <c r="C4" s="146"/>
      <c r="D4" s="146"/>
      <c r="E4" s="143"/>
    </row>
    <row r="5" spans="1:7" ht="15.75" thickBot="1">
      <c r="A5" s="150" t="s">
        <v>0</v>
      </c>
      <c r="B5" s="151"/>
      <c r="C5" s="151"/>
      <c r="D5" s="151"/>
      <c r="E5" s="152"/>
      <c r="F5" s="112"/>
      <c r="G5" s="129"/>
    </row>
    <row r="6" spans="1:7" ht="15.75">
      <c r="A6" s="45"/>
      <c r="B6" s="2" t="s">
        <v>1</v>
      </c>
      <c r="C6" s="3" t="s">
        <v>7</v>
      </c>
      <c r="D6" s="4" t="s">
        <v>2</v>
      </c>
      <c r="E6" s="46" t="s">
        <v>30</v>
      </c>
      <c r="F6" s="117" t="s">
        <v>87</v>
      </c>
      <c r="G6" s="130" t="s">
        <v>88</v>
      </c>
    </row>
    <row r="7" spans="1:7" ht="15.75">
      <c r="A7" s="147" t="s">
        <v>3</v>
      </c>
      <c r="B7" s="148"/>
      <c r="C7" s="148"/>
      <c r="D7" s="148"/>
      <c r="E7" s="149"/>
      <c r="F7" s="118"/>
      <c r="G7" s="113"/>
    </row>
    <row r="8" spans="1:7" ht="15.75">
      <c r="A8" s="47" t="s">
        <v>31</v>
      </c>
      <c r="B8" s="5"/>
      <c r="C8" s="5"/>
      <c r="D8" s="6"/>
      <c r="E8" s="48"/>
      <c r="F8" s="42"/>
      <c r="G8" s="113"/>
    </row>
    <row r="9" spans="1:7" ht="15">
      <c r="A9" s="49" t="s">
        <v>44</v>
      </c>
      <c r="B9" s="7">
        <v>0</v>
      </c>
      <c r="C9" s="7" t="s">
        <v>7</v>
      </c>
      <c r="D9" s="8">
        <v>80</v>
      </c>
      <c r="E9" s="50">
        <f>SUM(B9*D9)</f>
        <v>0</v>
      </c>
      <c r="F9" s="119">
        <v>0</v>
      </c>
      <c r="G9" s="131">
        <f>+E9-F9</f>
        <v>0</v>
      </c>
    </row>
    <row r="10" spans="1:7" ht="15">
      <c r="A10" s="49" t="s">
        <v>57</v>
      </c>
      <c r="B10" s="7">
        <v>0</v>
      </c>
      <c r="C10" s="7" t="s">
        <v>7</v>
      </c>
      <c r="D10" s="8">
        <v>100</v>
      </c>
      <c r="E10" s="50">
        <f>SUM(B10*D10)</f>
        <v>0</v>
      </c>
      <c r="F10" s="119">
        <v>0</v>
      </c>
      <c r="G10" s="131">
        <f>+E10-F10</f>
        <v>0</v>
      </c>
    </row>
    <row r="11" spans="1:7" ht="15.75" thickBot="1">
      <c r="A11" s="49" t="s">
        <v>47</v>
      </c>
      <c r="B11" s="7">
        <v>0</v>
      </c>
      <c r="C11" s="7" t="s">
        <v>7</v>
      </c>
      <c r="D11" s="8">
        <v>75</v>
      </c>
      <c r="E11" s="51">
        <f>SUM(B11*D11)</f>
        <v>0</v>
      </c>
      <c r="F11" s="120">
        <v>0</v>
      </c>
      <c r="G11" s="132">
        <f>+E11-F11</f>
        <v>0</v>
      </c>
    </row>
    <row r="12" spans="1:7" ht="16.5" thickTop="1">
      <c r="A12" s="52" t="s">
        <v>15</v>
      </c>
      <c r="B12" s="94">
        <v>0</v>
      </c>
      <c r="C12" s="9"/>
      <c r="D12" s="10"/>
      <c r="E12" s="53">
        <f>SUM(E9:E11)</f>
        <v>0</v>
      </c>
      <c r="F12" s="121">
        <f>SUM(F9:F11)</f>
        <v>0</v>
      </c>
      <c r="G12" s="131">
        <f>+E12-F12</f>
        <v>0</v>
      </c>
    </row>
    <row r="13" spans="1:7" ht="15.75">
      <c r="A13" s="47" t="s">
        <v>4</v>
      </c>
      <c r="B13" s="11"/>
      <c r="C13" s="12"/>
      <c r="D13" s="11"/>
      <c r="E13" s="54"/>
      <c r="F13" s="122"/>
      <c r="G13" s="113"/>
    </row>
    <row r="14" spans="1:7" ht="15.75" thickBot="1">
      <c r="A14" s="49" t="s">
        <v>58</v>
      </c>
      <c r="B14" s="7">
        <v>0</v>
      </c>
      <c r="C14" s="7" t="s">
        <v>7</v>
      </c>
      <c r="D14" s="8">
        <v>94</v>
      </c>
      <c r="E14" s="51">
        <f>SUM(B14*D14)</f>
        <v>0</v>
      </c>
      <c r="F14" s="120">
        <v>0</v>
      </c>
      <c r="G14" s="132">
        <f>+E14-F14</f>
        <v>0</v>
      </c>
    </row>
    <row r="15" spans="1:7" ht="16.5" thickTop="1">
      <c r="A15" s="55"/>
      <c r="B15" s="13"/>
      <c r="C15" s="13"/>
      <c r="D15" s="14"/>
      <c r="E15" s="53">
        <f>SUM(E14:E14)</f>
        <v>0</v>
      </c>
      <c r="F15" s="121">
        <f>SUM(F14:F14)</f>
        <v>0</v>
      </c>
      <c r="G15" s="131">
        <f>+E15-F15</f>
        <v>0</v>
      </c>
    </row>
    <row r="16" spans="1:7" ht="15.75">
      <c r="A16" s="47" t="s">
        <v>5</v>
      </c>
      <c r="B16" s="15" t="s">
        <v>21</v>
      </c>
      <c r="C16" s="7"/>
      <c r="D16" s="16"/>
      <c r="E16" s="56"/>
      <c r="F16" s="123"/>
      <c r="G16" s="113"/>
    </row>
    <row r="17" spans="1:7" ht="15">
      <c r="A17" s="57" t="s">
        <v>60</v>
      </c>
      <c r="B17" s="36" t="s">
        <v>61</v>
      </c>
      <c r="C17" s="7">
        <v>1</v>
      </c>
      <c r="D17" s="8">
        <v>1000</v>
      </c>
      <c r="E17" s="56">
        <v>900</v>
      </c>
      <c r="F17" s="123">
        <v>0</v>
      </c>
      <c r="G17" s="131">
        <f aca="true" t="shared" si="0" ref="G17:G22">+E17-F17</f>
        <v>900</v>
      </c>
    </row>
    <row r="18" spans="1:7" ht="15">
      <c r="A18" s="57" t="s">
        <v>90</v>
      </c>
      <c r="B18" s="36" t="s">
        <v>62</v>
      </c>
      <c r="C18" s="7">
        <v>1</v>
      </c>
      <c r="D18" s="8">
        <v>450</v>
      </c>
      <c r="E18" s="56">
        <f>+D18*C18</f>
        <v>450</v>
      </c>
      <c r="F18" s="124">
        <v>0</v>
      </c>
      <c r="G18" s="131">
        <f t="shared" si="0"/>
        <v>450</v>
      </c>
    </row>
    <row r="19" spans="1:7" ht="15">
      <c r="A19" s="57" t="s">
        <v>59</v>
      </c>
      <c r="B19" s="16" t="s">
        <v>63</v>
      </c>
      <c r="C19" s="7">
        <v>1</v>
      </c>
      <c r="D19" s="8">
        <v>900</v>
      </c>
      <c r="E19" s="56">
        <f>+D19*C19</f>
        <v>900</v>
      </c>
      <c r="F19" s="124">
        <v>0</v>
      </c>
      <c r="G19" s="131">
        <f t="shared" si="0"/>
        <v>900</v>
      </c>
    </row>
    <row r="20" spans="1:7" ht="15">
      <c r="A20" s="57" t="s">
        <v>60</v>
      </c>
      <c r="B20" s="16" t="s">
        <v>64</v>
      </c>
      <c r="C20" s="7">
        <v>1</v>
      </c>
      <c r="D20" s="8">
        <v>1000</v>
      </c>
      <c r="E20" s="56">
        <f>+D20*C20</f>
        <v>1000</v>
      </c>
      <c r="F20" s="124">
        <v>0</v>
      </c>
      <c r="G20" s="131">
        <f t="shared" si="0"/>
        <v>1000</v>
      </c>
    </row>
    <row r="21" spans="1:7" ht="15.75" thickBot="1">
      <c r="A21" s="57" t="s">
        <v>15</v>
      </c>
      <c r="B21" s="16" t="s">
        <v>65</v>
      </c>
      <c r="C21" s="7">
        <v>0</v>
      </c>
      <c r="D21" s="8">
        <v>0</v>
      </c>
      <c r="E21" s="95">
        <f>+D21*C21</f>
        <v>0</v>
      </c>
      <c r="F21" s="125">
        <f>E21</f>
        <v>0</v>
      </c>
      <c r="G21" s="132">
        <f t="shared" si="0"/>
        <v>0</v>
      </c>
    </row>
    <row r="22" spans="1:7" ht="16.5" thickTop="1">
      <c r="A22" s="52"/>
      <c r="B22" s="17"/>
      <c r="C22" s="13"/>
      <c r="D22" s="18"/>
      <c r="E22" s="58">
        <f>SUM(E17:E21)</f>
        <v>3250</v>
      </c>
      <c r="F22" s="126">
        <f>SUM(F17:F21)</f>
        <v>0</v>
      </c>
      <c r="G22" s="131">
        <f t="shared" si="0"/>
        <v>3250</v>
      </c>
    </row>
    <row r="23" spans="1:7" ht="15.75">
      <c r="A23" s="147" t="s">
        <v>6</v>
      </c>
      <c r="B23" s="148"/>
      <c r="C23" s="148"/>
      <c r="D23" s="148"/>
      <c r="E23" s="149"/>
      <c r="F23" s="42"/>
      <c r="G23" s="113"/>
    </row>
    <row r="24" spans="1:7" ht="15">
      <c r="A24" s="49" t="s">
        <v>32</v>
      </c>
      <c r="B24" s="22">
        <v>1</v>
      </c>
      <c r="C24" s="22" t="s">
        <v>7</v>
      </c>
      <c r="D24" s="29">
        <v>50</v>
      </c>
      <c r="E24" s="56">
        <f>+D24*B24</f>
        <v>50</v>
      </c>
      <c r="F24" s="127">
        <v>0</v>
      </c>
      <c r="G24" s="133">
        <f>+E24-F24</f>
        <v>50</v>
      </c>
    </row>
    <row r="25" spans="1:7" ht="15">
      <c r="A25" s="57" t="s">
        <v>66</v>
      </c>
      <c r="B25" s="22">
        <v>0</v>
      </c>
      <c r="C25" s="22" t="s">
        <v>7</v>
      </c>
      <c r="D25" s="29">
        <v>10</v>
      </c>
      <c r="E25" s="56">
        <f>+D25*B25</f>
        <v>0</v>
      </c>
      <c r="F25" s="127">
        <v>0</v>
      </c>
      <c r="G25" s="133">
        <f>+E25-F25</f>
        <v>0</v>
      </c>
    </row>
    <row r="26" spans="1:7" ht="15">
      <c r="A26" s="57" t="s">
        <v>67</v>
      </c>
      <c r="B26" s="22">
        <v>2</v>
      </c>
      <c r="C26" s="22" t="s">
        <v>7</v>
      </c>
      <c r="D26" s="29">
        <v>160</v>
      </c>
      <c r="E26" s="56">
        <f>+D26*B26</f>
        <v>320</v>
      </c>
      <c r="F26" s="127">
        <v>0</v>
      </c>
      <c r="G26" s="133">
        <f>+E26-F26</f>
        <v>320</v>
      </c>
    </row>
    <row r="27" spans="1:7" ht="15.75" thickBot="1">
      <c r="A27" s="57" t="s">
        <v>89</v>
      </c>
      <c r="B27" s="105">
        <v>2</v>
      </c>
      <c r="C27" s="22" t="s">
        <v>7</v>
      </c>
      <c r="D27" s="29">
        <v>160</v>
      </c>
      <c r="E27" s="95">
        <f>+D27*B27</f>
        <v>320</v>
      </c>
      <c r="F27" s="128">
        <v>0</v>
      </c>
      <c r="G27" s="134">
        <f>+E27-F27</f>
        <v>320</v>
      </c>
    </row>
    <row r="28" spans="1:7" ht="16.5" thickTop="1">
      <c r="A28" s="59"/>
      <c r="B28" s="31"/>
      <c r="C28" s="32"/>
      <c r="D28" s="30"/>
      <c r="E28" s="58">
        <f>SUM(E24:E27)</f>
        <v>690</v>
      </c>
      <c r="F28" s="126">
        <f>SUM(F24:F27)</f>
        <v>0</v>
      </c>
      <c r="G28" s="133">
        <f>+E28-F28</f>
        <v>690</v>
      </c>
    </row>
    <row r="29" spans="1:7" ht="15.75">
      <c r="A29" s="147" t="s">
        <v>8</v>
      </c>
      <c r="B29" s="148"/>
      <c r="C29" s="148"/>
      <c r="D29" s="148"/>
      <c r="E29" s="149"/>
      <c r="F29" s="42"/>
      <c r="G29" s="113"/>
    </row>
    <row r="30" spans="1:7" ht="15">
      <c r="A30" s="49" t="s">
        <v>75</v>
      </c>
      <c r="B30" s="110">
        <v>-1</v>
      </c>
      <c r="C30" s="7" t="s">
        <v>7</v>
      </c>
      <c r="D30" s="109">
        <v>200</v>
      </c>
      <c r="E30" s="111">
        <f aca="true" t="shared" si="1" ref="E30:E35">SUM(B30*D30)</f>
        <v>-200</v>
      </c>
      <c r="F30" s="127">
        <v>0</v>
      </c>
      <c r="G30" s="131">
        <f>+E30-F30</f>
        <v>-200</v>
      </c>
    </row>
    <row r="31" spans="1:7" ht="15">
      <c r="A31" s="49" t="s">
        <v>68</v>
      </c>
      <c r="B31" s="7">
        <v>17</v>
      </c>
      <c r="C31" s="7" t="s">
        <v>7</v>
      </c>
      <c r="D31" s="8"/>
      <c r="E31" s="50">
        <f t="shared" si="1"/>
        <v>0</v>
      </c>
      <c r="F31" s="127">
        <v>0</v>
      </c>
      <c r="G31" s="131">
        <f aca="true" t="shared" si="2" ref="G31:G36">+E31-F31</f>
        <v>0</v>
      </c>
    </row>
    <row r="32" spans="1:7" ht="15">
      <c r="A32" s="49" t="s">
        <v>69</v>
      </c>
      <c r="B32" s="7">
        <v>17</v>
      </c>
      <c r="C32" s="7" t="s">
        <v>7</v>
      </c>
      <c r="D32" s="8">
        <v>0</v>
      </c>
      <c r="E32" s="50">
        <f t="shared" si="1"/>
        <v>0</v>
      </c>
      <c r="F32" s="127">
        <v>0</v>
      </c>
      <c r="G32" s="131">
        <f t="shared" si="2"/>
        <v>0</v>
      </c>
    </row>
    <row r="33" spans="1:7" ht="15">
      <c r="A33" s="49" t="s">
        <v>41</v>
      </c>
      <c r="B33" s="7">
        <v>0</v>
      </c>
      <c r="C33" s="7" t="s">
        <v>7</v>
      </c>
      <c r="D33" s="8"/>
      <c r="E33" s="50">
        <f t="shared" si="1"/>
        <v>0</v>
      </c>
      <c r="F33" s="127">
        <v>0</v>
      </c>
      <c r="G33" s="131">
        <f t="shared" si="2"/>
        <v>0</v>
      </c>
    </row>
    <row r="34" spans="1:7" ht="15">
      <c r="A34" s="49" t="s">
        <v>76</v>
      </c>
      <c r="B34" s="7">
        <v>17</v>
      </c>
      <c r="C34" s="7" t="s">
        <v>7</v>
      </c>
      <c r="D34" s="8">
        <v>7</v>
      </c>
      <c r="E34" s="50">
        <f t="shared" si="1"/>
        <v>119</v>
      </c>
      <c r="F34" s="127">
        <v>0</v>
      </c>
      <c r="G34" s="131">
        <f t="shared" si="2"/>
        <v>119</v>
      </c>
    </row>
    <row r="35" spans="1:7" ht="15.75" thickBot="1">
      <c r="A35" s="49" t="s">
        <v>45</v>
      </c>
      <c r="B35" s="7">
        <v>34</v>
      </c>
      <c r="C35" s="7" t="s">
        <v>7</v>
      </c>
      <c r="D35" s="8">
        <v>7</v>
      </c>
      <c r="E35" s="51">
        <f t="shared" si="1"/>
        <v>238</v>
      </c>
      <c r="F35" s="128">
        <v>0</v>
      </c>
      <c r="G35" s="132">
        <f t="shared" si="2"/>
        <v>238</v>
      </c>
    </row>
    <row r="36" spans="1:7" ht="16.5" thickTop="1">
      <c r="A36" s="59"/>
      <c r="B36" s="13"/>
      <c r="C36" s="13"/>
      <c r="D36" s="14"/>
      <c r="E36" s="60">
        <f>SUM(E30:E35)</f>
        <v>157</v>
      </c>
      <c r="F36" s="127">
        <f>SUM(F30:F35)</f>
        <v>0</v>
      </c>
      <c r="G36" s="131">
        <f t="shared" si="2"/>
        <v>157</v>
      </c>
    </row>
    <row r="37" spans="1:7" ht="15.75">
      <c r="A37" s="147" t="s">
        <v>9</v>
      </c>
      <c r="B37" s="148"/>
      <c r="C37" s="148"/>
      <c r="D37" s="148"/>
      <c r="E37" s="149"/>
      <c r="F37" s="42"/>
      <c r="G37" s="113"/>
    </row>
    <row r="38" spans="1:7" ht="15">
      <c r="A38" s="49" t="s">
        <v>46</v>
      </c>
      <c r="B38" s="7">
        <v>0</v>
      </c>
      <c r="C38" s="7" t="s">
        <v>7</v>
      </c>
      <c r="D38" s="8">
        <v>200</v>
      </c>
      <c r="E38" s="50">
        <f>SUM(B38*D38)</f>
        <v>0</v>
      </c>
      <c r="F38" s="127">
        <v>0</v>
      </c>
      <c r="G38" s="131">
        <f>+E38-F38</f>
        <v>0</v>
      </c>
    </row>
    <row r="39" spans="1:7" ht="15.75" thickBot="1">
      <c r="A39" s="49" t="s">
        <v>27</v>
      </c>
      <c r="B39" s="7">
        <v>0</v>
      </c>
      <c r="C39" s="7" t="s">
        <v>7</v>
      </c>
      <c r="D39" s="8">
        <v>0</v>
      </c>
      <c r="E39" s="51">
        <f>SUM(B39*D39)</f>
        <v>0</v>
      </c>
      <c r="F39" s="128">
        <v>0</v>
      </c>
      <c r="G39" s="132">
        <f>+E39-F39</f>
        <v>0</v>
      </c>
    </row>
    <row r="40" spans="1:7" ht="16.5" thickTop="1">
      <c r="A40" s="55"/>
      <c r="B40" s="13"/>
      <c r="C40" s="13"/>
      <c r="D40" s="14"/>
      <c r="E40" s="53">
        <f>SUM(E38:E39)</f>
        <v>0</v>
      </c>
      <c r="F40" s="127">
        <f>SUM(F38:F39)</f>
        <v>0</v>
      </c>
      <c r="G40" s="131">
        <f>+E40-F40</f>
        <v>0</v>
      </c>
    </row>
    <row r="41" spans="1:7" ht="15.75">
      <c r="A41" s="147" t="s">
        <v>10</v>
      </c>
      <c r="B41" s="148"/>
      <c r="C41" s="148"/>
      <c r="D41" s="148"/>
      <c r="E41" s="149"/>
      <c r="F41" s="42"/>
      <c r="G41" s="113"/>
    </row>
    <row r="42" spans="1:7" ht="15">
      <c r="A42" s="45" t="s">
        <v>70</v>
      </c>
      <c r="B42" s="7">
        <v>1</v>
      </c>
      <c r="C42" s="7" t="s">
        <v>7</v>
      </c>
      <c r="D42" s="8">
        <v>50</v>
      </c>
      <c r="E42" s="50">
        <f>SUM(B42*D42)</f>
        <v>50</v>
      </c>
      <c r="F42" s="127">
        <v>0</v>
      </c>
      <c r="G42" s="131">
        <f>+E42-F42</f>
        <v>50</v>
      </c>
    </row>
    <row r="43" spans="1:7" ht="15.75" thickBot="1">
      <c r="A43" s="49" t="s">
        <v>11</v>
      </c>
      <c r="B43" s="7">
        <v>1</v>
      </c>
      <c r="C43" s="7" t="s">
        <v>7</v>
      </c>
      <c r="D43" s="116">
        <v>25</v>
      </c>
      <c r="E43" s="114">
        <f>SUM(B43*D43)</f>
        <v>25</v>
      </c>
      <c r="F43" s="128">
        <v>0</v>
      </c>
      <c r="G43" s="132">
        <f>+E43-F43</f>
        <v>25</v>
      </c>
    </row>
    <row r="44" spans="1:7" ht="16.5" thickTop="1">
      <c r="A44" s="52"/>
      <c r="B44" s="13"/>
      <c r="C44" s="13"/>
      <c r="D44" s="14"/>
      <c r="E44" s="53">
        <f>SUM(E42:E43)</f>
        <v>75</v>
      </c>
      <c r="F44" s="127">
        <f>SUM(F42:F43)</f>
        <v>0</v>
      </c>
      <c r="G44" s="131">
        <f>+E44-F44</f>
        <v>75</v>
      </c>
    </row>
    <row r="45" spans="1:7" ht="15.75">
      <c r="A45" s="147" t="s">
        <v>12</v>
      </c>
      <c r="B45" s="148"/>
      <c r="C45" s="148"/>
      <c r="D45" s="148"/>
      <c r="E45" s="149"/>
      <c r="F45" s="42"/>
      <c r="G45" s="113"/>
    </row>
    <row r="46" spans="1:7" ht="15">
      <c r="A46" s="49" t="s">
        <v>13</v>
      </c>
      <c r="B46" s="7">
        <v>2</v>
      </c>
      <c r="C46" s="7" t="s">
        <v>7</v>
      </c>
      <c r="D46" s="8">
        <v>250</v>
      </c>
      <c r="E46" s="50">
        <f>SUM(B46*D46)</f>
        <v>500</v>
      </c>
      <c r="F46" s="127">
        <v>0</v>
      </c>
      <c r="G46" s="131">
        <f>+E46-F46</f>
        <v>500</v>
      </c>
    </row>
    <row r="47" spans="1:7" ht="15">
      <c r="A47" s="49" t="s">
        <v>55</v>
      </c>
      <c r="B47" s="7">
        <v>0</v>
      </c>
      <c r="C47" s="7" t="s">
        <v>7</v>
      </c>
      <c r="D47" s="8">
        <v>500</v>
      </c>
      <c r="E47" s="50">
        <f>SUM(B47*D47)</f>
        <v>0</v>
      </c>
      <c r="F47" s="127">
        <v>0</v>
      </c>
      <c r="G47" s="131">
        <f aca="true" t="shared" si="3" ref="G47:G52">+E47-F47</f>
        <v>0</v>
      </c>
    </row>
    <row r="48" spans="1:7" ht="15">
      <c r="A48" s="49" t="s">
        <v>79</v>
      </c>
      <c r="B48" s="7">
        <v>20</v>
      </c>
      <c r="C48" s="7" t="s">
        <v>7</v>
      </c>
      <c r="D48" s="8">
        <v>18</v>
      </c>
      <c r="E48" s="50">
        <f>SUM(B48*D48)</f>
        <v>360</v>
      </c>
      <c r="F48" s="127">
        <v>0</v>
      </c>
      <c r="G48" s="131">
        <f t="shared" si="3"/>
        <v>360</v>
      </c>
    </row>
    <row r="49" spans="1:7" ht="15">
      <c r="A49" s="49" t="s">
        <v>14</v>
      </c>
      <c r="B49" s="7">
        <v>20</v>
      </c>
      <c r="C49" s="7" t="s">
        <v>7</v>
      </c>
      <c r="D49" s="8">
        <v>30</v>
      </c>
      <c r="E49" s="50">
        <f>SUM(B49*D49)</f>
        <v>600</v>
      </c>
      <c r="F49" s="127">
        <v>0</v>
      </c>
      <c r="G49" s="131">
        <f t="shared" si="3"/>
        <v>600</v>
      </c>
    </row>
    <row r="50" spans="1:7" ht="15">
      <c r="A50" s="49" t="s">
        <v>81</v>
      </c>
      <c r="B50" s="7">
        <v>1</v>
      </c>
      <c r="C50" s="7" t="s">
        <v>7</v>
      </c>
      <c r="D50" s="8">
        <v>70</v>
      </c>
      <c r="E50" s="50">
        <f>SUM(B50*D50)</f>
        <v>70</v>
      </c>
      <c r="F50" s="127">
        <v>0</v>
      </c>
      <c r="G50" s="131">
        <f t="shared" si="3"/>
        <v>70</v>
      </c>
    </row>
    <row r="51" spans="1:7" ht="15.75" thickBot="1">
      <c r="A51" s="61" t="s">
        <v>80</v>
      </c>
      <c r="B51" s="7">
        <v>1</v>
      </c>
      <c r="C51" s="7" t="s">
        <v>7</v>
      </c>
      <c r="D51" s="8">
        <v>200</v>
      </c>
      <c r="E51" s="100">
        <f>+D51*B51</f>
        <v>200</v>
      </c>
      <c r="F51" s="128">
        <v>0</v>
      </c>
      <c r="G51" s="132">
        <f t="shared" si="3"/>
        <v>200</v>
      </c>
    </row>
    <row r="52" spans="1:7" ht="16.5" thickBot="1" thickTop="1">
      <c r="A52" s="49" t="s">
        <v>15</v>
      </c>
      <c r="B52" s="13"/>
      <c r="C52" s="13"/>
      <c r="D52" s="14"/>
      <c r="E52" s="50">
        <f>SUM(E46:E51)</f>
        <v>1730</v>
      </c>
      <c r="F52" s="127">
        <f>SUM(F46:F51)</f>
        <v>0</v>
      </c>
      <c r="G52" s="135">
        <f t="shared" si="3"/>
        <v>1730</v>
      </c>
    </row>
    <row r="53" spans="1:7" ht="16.5" thickBot="1">
      <c r="A53" s="49"/>
      <c r="B53" s="144" t="s">
        <v>28</v>
      </c>
      <c r="C53" s="144"/>
      <c r="D53" s="153"/>
      <c r="E53" s="62">
        <f>+E12+E15+E22+E28+E36+E40+E44+E52</f>
        <v>5902</v>
      </c>
      <c r="F53" s="62">
        <f>+F12+F15+F22+F28+F36+F40+F44+F52</f>
        <v>0</v>
      </c>
      <c r="G53" s="115">
        <f>+E53-F53</f>
        <v>5902</v>
      </c>
    </row>
    <row r="54" spans="1:5" s="1" customFormat="1" ht="16.5" thickTop="1">
      <c r="A54" s="49"/>
      <c r="C54" s="21"/>
      <c r="D54" s="20"/>
      <c r="E54" s="63"/>
    </row>
    <row r="55" spans="1:5" ht="15.75">
      <c r="A55" s="147" t="s">
        <v>22</v>
      </c>
      <c r="B55" s="148"/>
      <c r="C55" s="148"/>
      <c r="D55" s="148"/>
      <c r="E55" s="149"/>
    </row>
    <row r="56" spans="1:5" ht="15.75">
      <c r="A56" s="57" t="s">
        <v>23</v>
      </c>
      <c r="B56" s="27"/>
      <c r="C56" s="22"/>
      <c r="D56" s="23"/>
      <c r="E56" s="64">
        <v>17</v>
      </c>
    </row>
    <row r="57" spans="1:5" ht="15">
      <c r="A57" s="52" t="s">
        <v>71</v>
      </c>
      <c r="B57" s="32"/>
      <c r="C57" s="32"/>
      <c r="D57" s="33"/>
      <c r="E57" s="65">
        <f>E53</f>
        <v>5902</v>
      </c>
    </row>
    <row r="58" spans="1:5" ht="15.75">
      <c r="A58" s="66" t="s">
        <v>24</v>
      </c>
      <c r="B58" s="34"/>
      <c r="C58" s="34"/>
      <c r="D58" s="35"/>
      <c r="E58" s="67">
        <f>E57/E56</f>
        <v>347.1764705882353</v>
      </c>
    </row>
    <row r="59" spans="1:5" ht="15.75">
      <c r="A59" s="49" t="s">
        <v>29</v>
      </c>
      <c r="B59" s="144" t="s">
        <v>51</v>
      </c>
      <c r="C59" s="144"/>
      <c r="D59" s="144"/>
      <c r="E59" s="68">
        <v>2</v>
      </c>
    </row>
    <row r="60" spans="1:5" ht="15.75">
      <c r="A60" s="59" t="s">
        <v>25</v>
      </c>
      <c r="B60" s="19"/>
      <c r="C60" s="19">
        <v>2</v>
      </c>
      <c r="D60" s="19" t="s">
        <v>7</v>
      </c>
      <c r="E60" s="88">
        <f>E58/E59</f>
        <v>173.58823529411765</v>
      </c>
    </row>
    <row r="61" spans="1:5" ht="15.75">
      <c r="A61" s="69" t="s">
        <v>34</v>
      </c>
      <c r="B61" s="19" t="s">
        <v>15</v>
      </c>
      <c r="C61" s="19"/>
      <c r="D61" s="19"/>
      <c r="E61" s="70"/>
    </row>
    <row r="62" spans="1:5" ht="16.5" thickBot="1">
      <c r="A62" s="69"/>
      <c r="B62" s="19" t="s">
        <v>91</v>
      </c>
      <c r="C62" s="19"/>
      <c r="D62" s="19" t="s">
        <v>52</v>
      </c>
      <c r="E62" s="70"/>
    </row>
    <row r="63" spans="1:5" ht="15">
      <c r="A63" s="71" t="s">
        <v>33</v>
      </c>
      <c r="B63" s="12">
        <v>17</v>
      </c>
      <c r="C63" s="12" t="s">
        <v>7</v>
      </c>
      <c r="D63" s="89">
        <v>460</v>
      </c>
      <c r="E63" s="91">
        <f>SUM(B63*D63)</f>
        <v>7820</v>
      </c>
    </row>
    <row r="64" spans="1:5" ht="15.75" thickBot="1">
      <c r="A64" s="52"/>
      <c r="B64" s="13"/>
      <c r="C64" s="13"/>
      <c r="D64" s="90"/>
      <c r="E64" s="92"/>
    </row>
    <row r="65" spans="1:5" ht="15">
      <c r="A65" s="49"/>
      <c r="B65" s="22"/>
      <c r="C65" s="22"/>
      <c r="D65" s="93" t="s">
        <v>73</v>
      </c>
      <c r="E65" s="72">
        <f>+E64+E63</f>
        <v>7820</v>
      </c>
    </row>
    <row r="66" spans="1:5" ht="15">
      <c r="A66" s="106"/>
      <c r="B66" s="22"/>
      <c r="C66" s="22"/>
      <c r="D66" s="23"/>
      <c r="E66" s="72"/>
    </row>
    <row r="67" spans="1:5" ht="15">
      <c r="A67" s="24"/>
      <c r="B67" s="22"/>
      <c r="C67" s="22"/>
      <c r="D67" s="40" t="s">
        <v>42</v>
      </c>
      <c r="E67" s="72">
        <v>580</v>
      </c>
    </row>
    <row r="68" spans="1:5" ht="15.75" thickBot="1">
      <c r="A68" s="24"/>
      <c r="B68" s="22"/>
      <c r="C68" s="22"/>
      <c r="D68" s="40" t="s">
        <v>74</v>
      </c>
      <c r="E68" s="73">
        <f>+D63</f>
        <v>460</v>
      </c>
    </row>
    <row r="69" spans="1:5" ht="15.75" thickTop="1">
      <c r="A69" s="24"/>
      <c r="B69" s="22"/>
      <c r="C69" s="22"/>
      <c r="D69" s="40" t="s">
        <v>39</v>
      </c>
      <c r="E69" s="74">
        <f>SUM(E67:E68)</f>
        <v>1040</v>
      </c>
    </row>
    <row r="70" spans="1:5" ht="15.75" thickBot="1">
      <c r="A70" s="24"/>
      <c r="B70" s="22"/>
      <c r="C70" s="22"/>
      <c r="D70" s="40" t="s">
        <v>40</v>
      </c>
      <c r="E70" s="73">
        <f>+E58</f>
        <v>347.1764705882353</v>
      </c>
    </row>
    <row r="71" spans="1:5" ht="15.75" thickTop="1">
      <c r="A71" s="107"/>
      <c r="B71" s="22"/>
      <c r="C71" s="22"/>
      <c r="D71" s="40"/>
      <c r="E71" s="72">
        <f>SUM(E69:E70)</f>
        <v>1387.1764705882354</v>
      </c>
    </row>
    <row r="72" spans="1:5" ht="15">
      <c r="A72" s="106"/>
      <c r="B72" s="22"/>
      <c r="C72" s="22"/>
      <c r="D72" s="40" t="s">
        <v>37</v>
      </c>
      <c r="E72" s="101" t="s">
        <v>37</v>
      </c>
    </row>
    <row r="73" spans="1:5" ht="15.75">
      <c r="A73" s="25"/>
      <c r="B73" s="19"/>
      <c r="C73" s="19"/>
      <c r="D73" s="41" t="s">
        <v>38</v>
      </c>
      <c r="E73" s="75">
        <f>+E85</f>
        <v>-294.11764705882354</v>
      </c>
    </row>
    <row r="74" spans="1:5" ht="15.75">
      <c r="A74" s="59"/>
      <c r="B74" s="19"/>
      <c r="C74" s="19"/>
      <c r="D74" s="41"/>
      <c r="E74" s="70">
        <f>+E71+E73</f>
        <v>1093.0588235294117</v>
      </c>
    </row>
    <row r="75" spans="1:5" ht="15.75">
      <c r="A75" s="136" t="s">
        <v>26</v>
      </c>
      <c r="B75" s="137"/>
      <c r="C75" s="137"/>
      <c r="D75" s="137"/>
      <c r="E75" s="138"/>
    </row>
    <row r="76" spans="1:5" ht="15.75">
      <c r="A76" s="147" t="s">
        <v>16</v>
      </c>
      <c r="B76" s="148"/>
      <c r="C76" s="148"/>
      <c r="D76" s="148"/>
      <c r="E76" s="149"/>
    </row>
    <row r="77" spans="1:5" ht="15">
      <c r="A77" s="45" t="s">
        <v>53</v>
      </c>
      <c r="B77" s="37"/>
      <c r="C77" s="37"/>
      <c r="D77" s="37"/>
      <c r="E77" s="76"/>
    </row>
    <row r="78" spans="1:5" ht="15">
      <c r="A78" s="52" t="s">
        <v>54</v>
      </c>
      <c r="B78" s="31"/>
      <c r="C78" s="31"/>
      <c r="D78" s="31"/>
      <c r="E78" s="77"/>
    </row>
    <row r="79" spans="1:5" ht="23.25" customHeight="1">
      <c r="A79" s="49" t="s">
        <v>48</v>
      </c>
      <c r="B79" s="24"/>
      <c r="C79" s="24"/>
      <c r="D79" s="24"/>
      <c r="E79" s="78">
        <v>-1000</v>
      </c>
    </row>
    <row r="80" spans="1:5" ht="15">
      <c r="A80" s="49" t="s">
        <v>35</v>
      </c>
      <c r="B80" s="24"/>
      <c r="C80" s="24"/>
      <c r="D80" s="24"/>
      <c r="E80" s="78">
        <v>-1000</v>
      </c>
    </row>
    <row r="81" spans="1:5" ht="15">
      <c r="A81" s="49" t="s">
        <v>72</v>
      </c>
      <c r="B81" s="24"/>
      <c r="C81" s="24"/>
      <c r="D81" s="24"/>
      <c r="E81" s="78">
        <v>-2000</v>
      </c>
    </row>
    <row r="82" spans="1:5" ht="15">
      <c r="A82" s="49" t="s">
        <v>50</v>
      </c>
      <c r="B82" s="24"/>
      <c r="C82" s="24"/>
      <c r="D82" s="24"/>
      <c r="E82" s="78">
        <v>-1000</v>
      </c>
    </row>
    <row r="83" spans="1:5" ht="15.75" thickBot="1">
      <c r="A83" s="49" t="s">
        <v>49</v>
      </c>
      <c r="B83" s="24"/>
      <c r="C83" s="24"/>
      <c r="D83" s="24"/>
      <c r="E83" s="97">
        <v>0</v>
      </c>
    </row>
    <row r="84" spans="1:5" ht="17.25" thickBot="1" thickTop="1">
      <c r="A84" s="79" t="s">
        <v>15</v>
      </c>
      <c r="B84" s="144" t="s">
        <v>20</v>
      </c>
      <c r="C84" s="144"/>
      <c r="D84" s="144"/>
      <c r="E84" s="96">
        <f>SUM(E78:E83)</f>
        <v>-5000</v>
      </c>
    </row>
    <row r="85" spans="1:5" ht="16.5" thickTop="1">
      <c r="A85" s="80"/>
      <c r="B85" s="38"/>
      <c r="C85" s="39" t="s">
        <v>36</v>
      </c>
      <c r="D85" s="38">
        <v>17</v>
      </c>
      <c r="E85" s="81">
        <f>+E84/D85</f>
        <v>-294.11764705882354</v>
      </c>
    </row>
    <row r="86" spans="1:5" ht="15">
      <c r="A86" s="69" t="s">
        <v>17</v>
      </c>
      <c r="B86" s="24"/>
      <c r="C86" s="24"/>
      <c r="D86" s="24"/>
      <c r="E86" s="78"/>
    </row>
    <row r="87" spans="1:5" ht="15">
      <c r="A87" s="69"/>
      <c r="B87" s="24"/>
      <c r="C87" s="24"/>
      <c r="D87" s="24"/>
      <c r="E87" s="78"/>
    </row>
    <row r="88" spans="1:10" ht="15.75" thickBot="1">
      <c r="A88" s="82"/>
      <c r="B88" s="1"/>
      <c r="C88" s="156"/>
      <c r="D88" s="156"/>
      <c r="E88" s="157"/>
      <c r="J88" s="28"/>
    </row>
    <row r="89" spans="1:10" ht="15.75">
      <c r="A89" s="59" t="s">
        <v>18</v>
      </c>
      <c r="B89" s="24"/>
      <c r="C89" s="25" t="s">
        <v>19</v>
      </c>
      <c r="D89" s="24"/>
      <c r="E89" s="83"/>
      <c r="G89" s="26"/>
      <c r="H89" s="26"/>
      <c r="I89" s="26"/>
      <c r="J89" s="26"/>
    </row>
    <row r="90" spans="1:5" ht="15.75">
      <c r="A90" s="59"/>
      <c r="B90" s="22"/>
      <c r="C90" s="24"/>
      <c r="D90" s="24"/>
      <c r="E90" s="78"/>
    </row>
    <row r="91" spans="1:5" ht="15">
      <c r="A91" s="84" t="s">
        <v>77</v>
      </c>
      <c r="B91" s="22"/>
      <c r="C91" s="154" t="s">
        <v>78</v>
      </c>
      <c r="D91" s="154"/>
      <c r="E91" s="155"/>
    </row>
    <row r="92" spans="1:5" ht="15.75" thickBot="1">
      <c r="A92" s="85"/>
      <c r="B92" s="86"/>
      <c r="C92" s="86"/>
      <c r="D92" s="86"/>
      <c r="E92" s="87"/>
    </row>
    <row r="93" spans="1:5" ht="16.5" thickBot="1">
      <c r="A93" s="24"/>
      <c r="B93" s="20"/>
      <c r="C93" s="24"/>
      <c r="D93" s="24"/>
      <c r="E93" s="26"/>
    </row>
    <row r="94" spans="1:5" ht="15">
      <c r="A94" s="98"/>
      <c r="B94" s="102"/>
      <c r="C94" s="102"/>
      <c r="D94" s="102"/>
      <c r="E94" s="103"/>
    </row>
    <row r="95" spans="1:5" ht="15">
      <c r="A95" s="49" t="s">
        <v>43</v>
      </c>
      <c r="B95" s="24"/>
      <c r="C95" s="24" t="s">
        <v>15</v>
      </c>
      <c r="D95" s="24"/>
      <c r="E95" s="78"/>
    </row>
    <row r="96" spans="1:5" ht="12.75">
      <c r="A96" s="42"/>
      <c r="B96" s="1"/>
      <c r="C96" s="1"/>
      <c r="D96" s="1"/>
      <c r="E96" s="83"/>
    </row>
    <row r="97" spans="1:5" ht="12.75">
      <c r="A97" s="42"/>
      <c r="B97" s="1"/>
      <c r="C97" s="1"/>
      <c r="D97" s="1"/>
      <c r="E97" s="83"/>
    </row>
    <row r="98" spans="1:5" ht="13.5" thickBot="1">
      <c r="A98" s="108"/>
      <c r="B98" s="104"/>
      <c r="C98" s="104"/>
      <c r="D98" s="104"/>
      <c r="E98" s="99"/>
    </row>
  </sheetData>
  <sheetProtection/>
  <mergeCells count="19">
    <mergeCell ref="C91:E91"/>
    <mergeCell ref="A7:E7"/>
    <mergeCell ref="A23:E23"/>
    <mergeCell ref="A29:E29"/>
    <mergeCell ref="A37:E37"/>
    <mergeCell ref="A41:E41"/>
    <mergeCell ref="A45:E45"/>
    <mergeCell ref="A76:E76"/>
    <mergeCell ref="C88:E88"/>
    <mergeCell ref="B84:D84"/>
    <mergeCell ref="A75:E75"/>
    <mergeCell ref="A1:E1"/>
    <mergeCell ref="E2:E4"/>
    <mergeCell ref="B59:D59"/>
    <mergeCell ref="B3:D3"/>
    <mergeCell ref="B4:D4"/>
    <mergeCell ref="A55:E55"/>
    <mergeCell ref="A5:E5"/>
    <mergeCell ref="B53:D53"/>
  </mergeCells>
  <printOptions/>
  <pageMargins left="0.7874015748031497" right="0.3937007874015748" top="0.4724409448818898" bottom="0.8" header="0.35433070866141736" footer="0.35433070866141736"/>
  <pageSetup fitToHeight="2" fitToWidth="1" horizontalDpi="600" verticalDpi="600" orientation="portrait" scale="64" r:id="rId2"/>
  <headerFooter alignWithMargins="0">
    <oddHeader>&amp;C&amp;"Arial,Bold"&amp;14
</oddHeader>
  </headerFooter>
  <rowBreaks count="2" manualBreakCount="2">
    <brk id="74" max="255" man="1"/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Property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Green</dc:creator>
  <cp:keywords/>
  <dc:description/>
  <cp:lastModifiedBy>Tammy Green</cp:lastModifiedBy>
  <cp:lastPrinted>2009-09-20T05:27:29Z</cp:lastPrinted>
  <dcterms:created xsi:type="dcterms:W3CDTF">2008-01-17T15:20:11Z</dcterms:created>
  <dcterms:modified xsi:type="dcterms:W3CDTF">2012-09-11T03:26:48Z</dcterms:modified>
  <cp:category/>
  <cp:version/>
  <cp:contentType/>
  <cp:contentStatus/>
</cp:coreProperties>
</file>